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4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<sst xmlns="http://schemas.openxmlformats.org/spreadsheetml/2006/main" count="210" uniqueCount="102">
  <si>
    <t>WHEEL BASE</t>
  </si>
  <si>
    <t>LENGTH</t>
  </si>
  <si>
    <t>215"</t>
  </si>
  <si>
    <t>252"</t>
  </si>
  <si>
    <t>167"</t>
  </si>
  <si>
    <t>275"</t>
  </si>
  <si>
    <t>25'6"</t>
  </si>
  <si>
    <t>TOTAL HEIGHT</t>
  </si>
  <si>
    <t>10'9"</t>
  </si>
  <si>
    <t>30'9"</t>
  </si>
  <si>
    <t>35'9"</t>
  </si>
  <si>
    <t>37'9"</t>
  </si>
  <si>
    <t>152"</t>
  </si>
  <si>
    <t>24'0"</t>
  </si>
  <si>
    <t>10'0"</t>
  </si>
  <si>
    <t>235"</t>
  </si>
  <si>
    <t>32'6"</t>
  </si>
  <si>
    <t>9'6"</t>
  </si>
  <si>
    <t>237"</t>
  </si>
  <si>
    <t>254"</t>
  </si>
  <si>
    <t>33'0"</t>
  </si>
  <si>
    <t>36'0"</t>
  </si>
  <si>
    <t>181"</t>
  </si>
  <si>
    <t>30'0"</t>
  </si>
  <si>
    <t>10'1"</t>
  </si>
  <si>
    <t>238"</t>
  </si>
  <si>
    <t>38'0"</t>
  </si>
  <si>
    <t>10'2"</t>
  </si>
  <si>
    <t>YEAR</t>
  </si>
  <si>
    <t>SIZE (based on elementary passengers)</t>
  </si>
  <si>
    <t>Chassis</t>
  </si>
  <si>
    <t>Type</t>
  </si>
  <si>
    <t>Ford</t>
  </si>
  <si>
    <t>Chevy</t>
  </si>
  <si>
    <t>Freightliner</t>
  </si>
  <si>
    <t>C</t>
  </si>
  <si>
    <t>C/Lift</t>
  </si>
  <si>
    <t>D</t>
  </si>
  <si>
    <t>Source</t>
  </si>
  <si>
    <t>Thomas MVP-ER MT-643 Transmission</t>
  </si>
  <si>
    <t>Thomas MVP-ER MD-3060 Transmission</t>
  </si>
  <si>
    <t>Thomas MVP-ER</t>
  </si>
  <si>
    <t>TOTAL WEIGHT (lbs)</t>
  </si>
  <si>
    <t>Capacity w/K-5 Students</t>
  </si>
  <si>
    <t>Total Weight - Max Load, K-5 Students</t>
  </si>
  <si>
    <t>Capacity w/6-8 Students</t>
  </si>
  <si>
    <t>Total Weight - Max Load, 6-8 Students</t>
  </si>
  <si>
    <t>Capacity w/9-12 Students</t>
  </si>
  <si>
    <t>Total Weight - Max Load, 9-12 Students</t>
  </si>
  <si>
    <t xml:space="preserve">Sources: </t>
  </si>
  <si>
    <t>1 - Thomas Built Buses - Data Plates</t>
  </si>
  <si>
    <t>3 - Winston-Salem Forsyth County Schools</t>
  </si>
  <si>
    <t>4 - Alamance-Burlington School Systems</t>
  </si>
  <si>
    <t>2 - 1997 Memorandum from NCDOT</t>
  </si>
  <si>
    <t>Average Student Weight - Including 5 lb Backpack</t>
  </si>
  <si>
    <t>K-5 (lbs)</t>
  </si>
  <si>
    <t>6-8 (lbs)</t>
  </si>
  <si>
    <t>9-12 (lbs)</t>
  </si>
  <si>
    <t>lbs</t>
  </si>
  <si>
    <t>Individual K-5 Student Weight</t>
  </si>
  <si>
    <t>Individual 9-12 Student Weight</t>
  </si>
  <si>
    <t>Individual 6-8 Student Weight</t>
  </si>
  <si>
    <t>Diesel</t>
  </si>
  <si>
    <t>22'10'</t>
  </si>
  <si>
    <t>International</t>
  </si>
  <si>
    <t>International - Vista</t>
  </si>
  <si>
    <t>30'1"</t>
  </si>
  <si>
    <t>32'4"</t>
  </si>
  <si>
    <t>32'10"</t>
  </si>
  <si>
    <t>Thomas</t>
  </si>
  <si>
    <t>34'10"</t>
  </si>
  <si>
    <t>31'11"</t>
  </si>
  <si>
    <t>***</t>
  </si>
  <si>
    <t xml:space="preserve">   Source - National Center for Health Statistics - 50th percentile boys</t>
  </si>
  <si>
    <t>wt (lbs)</t>
  </si>
  <si>
    <t>Bookbag, etc. (lbs)</t>
  </si>
  <si>
    <t>Total Wt.(lbs)</t>
  </si>
  <si>
    <t>279"</t>
  </si>
  <si>
    <t>Thomas  C2</t>
  </si>
  <si>
    <t>10'3"</t>
  </si>
  <si>
    <t>Thomas C2</t>
  </si>
  <si>
    <t>36'6"</t>
  </si>
  <si>
    <t>259"</t>
  </si>
  <si>
    <t>219"</t>
  </si>
  <si>
    <t>32'5"</t>
  </si>
  <si>
    <t>199"</t>
  </si>
  <si>
    <t>29'10"</t>
  </si>
  <si>
    <t>Thomas C2 (flt flr)</t>
  </si>
  <si>
    <t>Note: Information in the 1997 DOT memorandum did not specify year models for specific buses</t>
  </si>
  <si>
    <t>5 - Thomas Built Buses - Engineering Floor Plans</t>
  </si>
  <si>
    <t>IC CE</t>
  </si>
  <si>
    <t>276"</t>
  </si>
  <si>
    <t>39"</t>
  </si>
  <si>
    <t>10'75"</t>
  </si>
  <si>
    <t>37'</t>
  </si>
  <si>
    <t>217"</t>
  </si>
  <si>
    <t>31'</t>
  </si>
  <si>
    <t>IC CE (flt flr)</t>
  </si>
  <si>
    <t>192"</t>
  </si>
  <si>
    <t>28'</t>
  </si>
  <si>
    <t>2007-2011</t>
  </si>
  <si>
    <t>6 - IC Bus - Engineering Floor Plans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</si>
</sst>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textRotation="90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  <xf numFmtId="16" fontId="0" fillId="0" borderId="0" xfId="0" applyNumberFormat="1" applyAlignment="1" quotePrefix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textRotation="90" wrapText="1"/>
    </xf>
    <xf numFmtId="165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zoomScale="89" zoomScaleNormal="89" zoomScalePageLayoutView="0" workbookViewId="0" topLeftCell="A1">
      <selection activeCell="L8" sqref="L8"/>
    </sheetView>
  </sheetViews>
  <sheetFormatPr defaultColWidth="9.140625" defaultRowHeight="12.75"/>
  <cols>
    <col min="1" max="1" width="8.28125" style="1" customWidth="1"/>
    <col min="2" max="2" width="11.28125" style="0" customWidth="1"/>
    <col min="3" max="3" width="15.28125" style="0" customWidth="1"/>
    <col min="4" max="4" width="5.28125" style="0" bestFit="1" customWidth="1"/>
    <col min="5" max="5" width="3.421875" style="0" bestFit="1" customWidth="1"/>
    <col min="6" max="6" width="4.8515625" style="0" bestFit="1" customWidth="1"/>
    <col min="7" max="7" width="5.7109375" style="0" customWidth="1"/>
    <col min="8" max="8" width="5.00390625" style="0" bestFit="1" customWidth="1"/>
    <col min="9" max="9" width="7.140625" style="0" bestFit="1" customWidth="1"/>
    <col min="10" max="10" width="6.28125" style="0" customWidth="1"/>
    <col min="11" max="11" width="5.7109375" style="0" customWidth="1"/>
    <col min="12" max="12" width="11.421875" style="0" customWidth="1"/>
    <col min="13" max="14" width="5.28125" style="0" customWidth="1"/>
    <col min="15" max="15" width="8.421875" style="0" bestFit="1" customWidth="1"/>
    <col min="16" max="16" width="5.57421875" style="0" customWidth="1"/>
    <col min="17" max="17" width="5.7109375" style="0" customWidth="1"/>
    <col min="18" max="18" width="8.421875" style="0" bestFit="1" customWidth="1"/>
  </cols>
  <sheetData>
    <row r="1" spans="1:18" s="9" customFormat="1" ht="78" customHeight="1">
      <c r="A1" s="16" t="s">
        <v>29</v>
      </c>
      <c r="B1" s="16" t="s">
        <v>28</v>
      </c>
      <c r="C1" s="16" t="s">
        <v>30</v>
      </c>
      <c r="D1" s="16" t="s">
        <v>31</v>
      </c>
      <c r="E1" s="16" t="s">
        <v>38</v>
      </c>
      <c r="F1" s="16" t="s">
        <v>0</v>
      </c>
      <c r="G1" s="16" t="s">
        <v>1</v>
      </c>
      <c r="H1" s="17" t="s">
        <v>7</v>
      </c>
      <c r="I1" s="16" t="s">
        <v>42</v>
      </c>
      <c r="J1" s="17" t="s">
        <v>43</v>
      </c>
      <c r="K1" s="17" t="s">
        <v>59</v>
      </c>
      <c r="L1" s="17" t="s">
        <v>44</v>
      </c>
      <c r="M1" s="17" t="s">
        <v>45</v>
      </c>
      <c r="N1" s="17" t="s">
        <v>61</v>
      </c>
      <c r="O1" s="17" t="s">
        <v>46</v>
      </c>
      <c r="P1" s="17" t="s">
        <v>47</v>
      </c>
      <c r="Q1" s="17" t="s">
        <v>60</v>
      </c>
      <c r="R1" s="17" t="s">
        <v>48</v>
      </c>
    </row>
    <row r="2" spans="1:18" ht="12.75">
      <c r="A2" s="5">
        <v>36</v>
      </c>
      <c r="B2" s="7">
        <v>1999</v>
      </c>
      <c r="C2" s="7" t="s">
        <v>64</v>
      </c>
      <c r="D2" s="7" t="s">
        <v>36</v>
      </c>
      <c r="E2" s="7">
        <v>3</v>
      </c>
      <c r="F2" s="5" t="s">
        <v>12</v>
      </c>
      <c r="G2" s="7" t="s">
        <v>13</v>
      </c>
      <c r="H2" s="5" t="s">
        <v>14</v>
      </c>
      <c r="I2" s="6">
        <v>15160</v>
      </c>
      <c r="J2" s="15">
        <v>36</v>
      </c>
      <c r="K2" s="15">
        <f>$P$42</f>
        <v>60</v>
      </c>
      <c r="L2" s="18">
        <f>(K2*J2)+I2</f>
        <v>17320</v>
      </c>
      <c r="M2" s="19">
        <v>30</v>
      </c>
      <c r="N2" s="15">
        <f>$P$43</f>
        <v>100</v>
      </c>
      <c r="O2" s="18">
        <f aca="true" t="shared" si="0" ref="O2:O20">(N2*M2)+$I2</f>
        <v>18160</v>
      </c>
      <c r="P2" s="19">
        <v>24</v>
      </c>
      <c r="Q2" s="15">
        <f>$P$44</f>
        <v>143</v>
      </c>
      <c r="R2" s="18">
        <f aca="true" t="shared" si="1" ref="R2:R19">(Q2*P2)+$I2</f>
        <v>18592</v>
      </c>
    </row>
    <row r="3" spans="1:18" ht="12.75">
      <c r="A3" s="5">
        <v>36</v>
      </c>
      <c r="B3" s="7" t="s">
        <v>72</v>
      </c>
      <c r="C3" s="7" t="s">
        <v>62</v>
      </c>
      <c r="D3" s="7" t="s">
        <v>35</v>
      </c>
      <c r="E3" s="7">
        <v>2</v>
      </c>
      <c r="F3" s="5">
        <v>152</v>
      </c>
      <c r="G3" s="14" t="s">
        <v>63</v>
      </c>
      <c r="H3" s="5"/>
      <c r="I3" s="6">
        <v>13702</v>
      </c>
      <c r="J3" s="15">
        <v>36</v>
      </c>
      <c r="K3" s="15">
        <f>$P$42</f>
        <v>60</v>
      </c>
      <c r="L3" s="18">
        <f aca="true" t="shared" si="2" ref="L3:L29">(K3*J3)+$I3</f>
        <v>15862</v>
      </c>
      <c r="M3" s="15">
        <v>30</v>
      </c>
      <c r="N3" s="15">
        <f>$P$43</f>
        <v>100</v>
      </c>
      <c r="O3" s="18">
        <f t="shared" si="0"/>
        <v>16702</v>
      </c>
      <c r="P3" s="15">
        <v>24</v>
      </c>
      <c r="Q3" s="15">
        <f>$P$44</f>
        <v>143</v>
      </c>
      <c r="R3" s="18">
        <f t="shared" si="1"/>
        <v>17134</v>
      </c>
    </row>
    <row r="4" spans="1:18" ht="12.75">
      <c r="A4" s="2">
        <v>41</v>
      </c>
      <c r="B4" s="8">
        <v>2002</v>
      </c>
      <c r="C4" s="8" t="s">
        <v>34</v>
      </c>
      <c r="D4" s="8" t="s">
        <v>35</v>
      </c>
      <c r="E4" s="8">
        <v>1</v>
      </c>
      <c r="F4" s="2" t="s">
        <v>4</v>
      </c>
      <c r="G4" s="8" t="s">
        <v>6</v>
      </c>
      <c r="H4" s="3"/>
      <c r="I4" s="3"/>
      <c r="J4" s="15">
        <v>41</v>
      </c>
      <c r="K4" s="15">
        <f>$P$42</f>
        <v>60</v>
      </c>
      <c r="L4" s="18"/>
      <c r="M4" s="19">
        <v>35</v>
      </c>
      <c r="N4" s="15">
        <f>$P$43</f>
        <v>100</v>
      </c>
      <c r="O4" s="18"/>
      <c r="P4" s="19">
        <v>28</v>
      </c>
      <c r="Q4" s="15">
        <f>$P$44</f>
        <v>143</v>
      </c>
      <c r="R4" s="18"/>
    </row>
    <row r="5" spans="1:18" ht="12.75">
      <c r="A5" s="2">
        <v>42</v>
      </c>
      <c r="B5" s="8">
        <v>2009</v>
      </c>
      <c r="C5" s="8" t="s">
        <v>80</v>
      </c>
      <c r="D5" s="8" t="s">
        <v>36</v>
      </c>
      <c r="E5" s="8">
        <v>5</v>
      </c>
      <c r="F5" s="2" t="s">
        <v>85</v>
      </c>
      <c r="G5" s="8" t="s">
        <v>86</v>
      </c>
      <c r="H5" s="3" t="s">
        <v>79</v>
      </c>
      <c r="I5" s="3">
        <v>16993</v>
      </c>
      <c r="J5" s="15">
        <v>29</v>
      </c>
      <c r="K5" s="15">
        <v>60</v>
      </c>
      <c r="L5" s="18">
        <f>(K5*J5)+$I5</f>
        <v>18733</v>
      </c>
      <c r="M5" s="19">
        <v>24</v>
      </c>
      <c r="N5" s="15">
        <v>100</v>
      </c>
      <c r="O5" s="18">
        <f>(N5*M5)+$I5</f>
        <v>19393</v>
      </c>
      <c r="P5" s="19">
        <v>20</v>
      </c>
      <c r="Q5" s="15">
        <v>143</v>
      </c>
      <c r="R5" s="18">
        <f>(Q5*P5)+$I5</f>
        <v>19853</v>
      </c>
    </row>
    <row r="6" spans="1:18" ht="12.75">
      <c r="A6" s="2">
        <v>42</v>
      </c>
      <c r="B6" s="8">
        <v>2009</v>
      </c>
      <c r="C6" s="8" t="s">
        <v>87</v>
      </c>
      <c r="D6" s="8" t="s">
        <v>36</v>
      </c>
      <c r="E6" s="8">
        <v>5</v>
      </c>
      <c r="F6" s="2" t="s">
        <v>85</v>
      </c>
      <c r="G6" s="8" t="s">
        <v>86</v>
      </c>
      <c r="H6" s="3" t="s">
        <v>79</v>
      </c>
      <c r="I6" s="3">
        <v>17237</v>
      </c>
      <c r="J6" s="15">
        <v>29</v>
      </c>
      <c r="K6" s="15">
        <v>60</v>
      </c>
      <c r="L6" s="18">
        <f t="shared" si="2"/>
        <v>18977</v>
      </c>
      <c r="M6" s="19">
        <v>24</v>
      </c>
      <c r="N6" s="15">
        <v>100</v>
      </c>
      <c r="O6" s="18">
        <f t="shared" si="0"/>
        <v>19637</v>
      </c>
      <c r="P6" s="19">
        <v>20</v>
      </c>
      <c r="Q6" s="15">
        <v>143</v>
      </c>
      <c r="R6" s="18">
        <f t="shared" si="1"/>
        <v>20097</v>
      </c>
    </row>
    <row r="7" spans="1:18" ht="12.75">
      <c r="A7" s="2">
        <v>42</v>
      </c>
      <c r="B7" s="8" t="s">
        <v>100</v>
      </c>
      <c r="C7" s="8" t="s">
        <v>97</v>
      </c>
      <c r="D7" s="8" t="s">
        <v>36</v>
      </c>
      <c r="E7" s="8">
        <v>6</v>
      </c>
      <c r="F7" s="2" t="s">
        <v>98</v>
      </c>
      <c r="G7" s="8" t="s">
        <v>99</v>
      </c>
      <c r="H7" s="3" t="s">
        <v>93</v>
      </c>
      <c r="I7" s="3">
        <v>12796</v>
      </c>
      <c r="J7" s="21">
        <v>26</v>
      </c>
      <c r="K7" s="15">
        <v>24</v>
      </c>
      <c r="L7" s="18">
        <f t="shared" si="2"/>
        <v>13420</v>
      </c>
      <c r="M7" s="19">
        <v>24</v>
      </c>
      <c r="N7" s="15">
        <v>100</v>
      </c>
      <c r="O7" s="18">
        <f>(N7*M7)+$I7</f>
        <v>15196</v>
      </c>
      <c r="P7" s="19">
        <v>20</v>
      </c>
      <c r="Q7" s="15">
        <v>143</v>
      </c>
      <c r="R7" s="18">
        <f>(Q7*P7)+$I7</f>
        <v>15656</v>
      </c>
    </row>
    <row r="8" spans="1:18" ht="12.75">
      <c r="A8" s="2">
        <v>53</v>
      </c>
      <c r="B8" s="8">
        <v>2002</v>
      </c>
      <c r="C8" s="8" t="s">
        <v>34</v>
      </c>
      <c r="D8" s="8" t="s">
        <v>35</v>
      </c>
      <c r="E8" s="8">
        <v>1</v>
      </c>
      <c r="F8" s="2" t="s">
        <v>2</v>
      </c>
      <c r="G8" s="8" t="s">
        <v>9</v>
      </c>
      <c r="H8" s="3" t="s">
        <v>8</v>
      </c>
      <c r="I8" s="3">
        <v>16649</v>
      </c>
      <c r="J8" s="15">
        <v>53</v>
      </c>
      <c r="K8" s="15">
        <f>$P$42</f>
        <v>60</v>
      </c>
      <c r="L8" s="18">
        <f>(K8*J8)+I8</f>
        <v>19829</v>
      </c>
      <c r="M8" s="19">
        <v>45</v>
      </c>
      <c r="N8" s="15">
        <f>$P$43</f>
        <v>100</v>
      </c>
      <c r="O8" s="18">
        <f t="shared" si="0"/>
        <v>21149</v>
      </c>
      <c r="P8" s="19">
        <v>36</v>
      </c>
      <c r="Q8" s="15">
        <f>$P$44</f>
        <v>143</v>
      </c>
      <c r="R8" s="18">
        <f t="shared" si="1"/>
        <v>21797</v>
      </c>
    </row>
    <row r="9" spans="1:18" ht="12.75">
      <c r="A9" s="5">
        <v>54</v>
      </c>
      <c r="B9" s="7" t="s">
        <v>72</v>
      </c>
      <c r="C9" s="7" t="s">
        <v>32</v>
      </c>
      <c r="D9" s="7" t="s">
        <v>35</v>
      </c>
      <c r="E9" s="7">
        <v>2</v>
      </c>
      <c r="F9" s="5">
        <v>217</v>
      </c>
      <c r="G9" s="14" t="s">
        <v>66</v>
      </c>
      <c r="H9" s="5"/>
      <c r="I9" s="6">
        <v>15088</v>
      </c>
      <c r="J9" s="15">
        <v>54</v>
      </c>
      <c r="K9" s="15">
        <f>$P$42</f>
        <v>60</v>
      </c>
      <c r="L9" s="18">
        <f t="shared" si="2"/>
        <v>18328</v>
      </c>
      <c r="M9" s="15">
        <v>45</v>
      </c>
      <c r="N9" s="15">
        <f>$P$43</f>
        <v>100</v>
      </c>
      <c r="O9" s="18">
        <f t="shared" si="0"/>
        <v>19588</v>
      </c>
      <c r="P9" s="15">
        <v>36</v>
      </c>
      <c r="Q9" s="15">
        <f>$P$44</f>
        <v>143</v>
      </c>
      <c r="R9" s="18">
        <f t="shared" si="1"/>
        <v>20236</v>
      </c>
    </row>
    <row r="10" spans="1:18" ht="12.75">
      <c r="A10" s="5">
        <v>54</v>
      </c>
      <c r="B10" s="7" t="s">
        <v>72</v>
      </c>
      <c r="C10" s="7" t="s">
        <v>64</v>
      </c>
      <c r="D10" s="7" t="s">
        <v>35</v>
      </c>
      <c r="E10" s="7">
        <v>2</v>
      </c>
      <c r="F10" s="5">
        <v>218</v>
      </c>
      <c r="G10" s="14" t="s">
        <v>66</v>
      </c>
      <c r="H10" s="5"/>
      <c r="I10" s="6">
        <v>15918</v>
      </c>
      <c r="J10" s="15">
        <v>54</v>
      </c>
      <c r="K10" s="15">
        <f>$P$42</f>
        <v>60</v>
      </c>
      <c r="L10" s="18">
        <f t="shared" si="2"/>
        <v>19158</v>
      </c>
      <c r="M10" s="15">
        <v>45</v>
      </c>
      <c r="N10" s="15">
        <f>$P$43</f>
        <v>100</v>
      </c>
      <c r="O10" s="18">
        <f t="shared" si="0"/>
        <v>20418</v>
      </c>
      <c r="P10" s="15">
        <v>36</v>
      </c>
      <c r="Q10" s="15">
        <f>$P$44</f>
        <v>143</v>
      </c>
      <c r="R10" s="18">
        <f t="shared" si="1"/>
        <v>21066</v>
      </c>
    </row>
    <row r="11" spans="1:18" ht="12.75">
      <c r="A11" s="5">
        <v>54</v>
      </c>
      <c r="B11" s="7">
        <v>2009</v>
      </c>
      <c r="C11" s="7" t="s">
        <v>80</v>
      </c>
      <c r="D11" s="7" t="s">
        <v>35</v>
      </c>
      <c r="E11" s="7">
        <v>5</v>
      </c>
      <c r="F11" s="5" t="s">
        <v>83</v>
      </c>
      <c r="G11" s="7" t="s">
        <v>84</v>
      </c>
      <c r="H11" s="5" t="s">
        <v>79</v>
      </c>
      <c r="I11" s="6">
        <v>17538</v>
      </c>
      <c r="J11" s="15">
        <v>54</v>
      </c>
      <c r="K11" s="15">
        <v>60</v>
      </c>
      <c r="L11" s="18">
        <f>(K11*J11)+$I11</f>
        <v>20778</v>
      </c>
      <c r="M11" s="15">
        <v>45</v>
      </c>
      <c r="N11" s="15">
        <v>100</v>
      </c>
      <c r="O11" s="18">
        <f>(N11*M11)+$I11</f>
        <v>22038</v>
      </c>
      <c r="P11" s="15">
        <v>36</v>
      </c>
      <c r="Q11" s="15">
        <v>143</v>
      </c>
      <c r="R11" s="18">
        <f>(Q11*P11)+$I11</f>
        <v>22686</v>
      </c>
    </row>
    <row r="12" spans="1:18" ht="12.75">
      <c r="A12" s="5">
        <v>54</v>
      </c>
      <c r="B12" s="7">
        <v>2009</v>
      </c>
      <c r="C12" s="7" t="s">
        <v>80</v>
      </c>
      <c r="D12" s="7" t="s">
        <v>36</v>
      </c>
      <c r="E12" s="7">
        <v>5</v>
      </c>
      <c r="F12" s="5" t="s">
        <v>83</v>
      </c>
      <c r="G12" s="7" t="s">
        <v>84</v>
      </c>
      <c r="H12" s="5" t="s">
        <v>79</v>
      </c>
      <c r="I12" s="6">
        <v>17799</v>
      </c>
      <c r="J12" s="15">
        <v>32</v>
      </c>
      <c r="K12" s="15">
        <v>60</v>
      </c>
      <c r="L12" s="18">
        <f t="shared" si="2"/>
        <v>19719</v>
      </c>
      <c r="M12" s="15">
        <v>27</v>
      </c>
      <c r="N12" s="15">
        <v>100</v>
      </c>
      <c r="O12" s="18">
        <f t="shared" si="0"/>
        <v>20499</v>
      </c>
      <c r="P12" s="15">
        <v>22</v>
      </c>
      <c r="Q12" s="15">
        <v>143</v>
      </c>
      <c r="R12" s="18">
        <f t="shared" si="1"/>
        <v>20945</v>
      </c>
    </row>
    <row r="13" spans="1:18" ht="12.75">
      <c r="A13" s="5">
        <v>54</v>
      </c>
      <c r="B13" s="7">
        <v>2009</v>
      </c>
      <c r="C13" s="7" t="s">
        <v>87</v>
      </c>
      <c r="D13" s="7" t="s">
        <v>36</v>
      </c>
      <c r="E13" s="7">
        <v>5</v>
      </c>
      <c r="F13" s="5" t="s">
        <v>83</v>
      </c>
      <c r="G13" s="7" t="s">
        <v>84</v>
      </c>
      <c r="H13" s="5" t="s">
        <v>79</v>
      </c>
      <c r="I13" s="6">
        <v>18098</v>
      </c>
      <c r="J13" s="15">
        <v>32</v>
      </c>
      <c r="K13" s="15">
        <v>60</v>
      </c>
      <c r="L13" s="18">
        <f>(K13*J13)+$I13</f>
        <v>20018</v>
      </c>
      <c r="M13" s="15">
        <v>27</v>
      </c>
      <c r="N13" s="15">
        <v>100</v>
      </c>
      <c r="O13" s="18">
        <f>(N13*M13)+$I13</f>
        <v>20798</v>
      </c>
      <c r="P13" s="15">
        <v>22</v>
      </c>
      <c r="Q13" s="15">
        <v>143</v>
      </c>
      <c r="R13" s="18">
        <f>(Q13*P13)+$I13</f>
        <v>21244</v>
      </c>
    </row>
    <row r="14" spans="1:18" ht="12.75">
      <c r="A14" s="5">
        <v>54</v>
      </c>
      <c r="B14" s="7" t="s">
        <v>100</v>
      </c>
      <c r="C14" s="7" t="s">
        <v>90</v>
      </c>
      <c r="D14" s="7" t="s">
        <v>36</v>
      </c>
      <c r="E14" s="7">
        <v>6</v>
      </c>
      <c r="F14" s="5" t="s">
        <v>95</v>
      </c>
      <c r="G14" s="7" t="s">
        <v>96</v>
      </c>
      <c r="H14" s="5" t="s">
        <v>93</v>
      </c>
      <c r="I14" s="6">
        <v>13442</v>
      </c>
      <c r="J14" s="21">
        <v>28</v>
      </c>
      <c r="K14" s="15">
        <v>26</v>
      </c>
      <c r="L14" s="18">
        <f>(K14*J14)+$I14</f>
        <v>14170</v>
      </c>
      <c r="M14" s="15">
        <v>27</v>
      </c>
      <c r="N14" s="15">
        <v>100</v>
      </c>
      <c r="O14" s="18">
        <f>(N14*M14)+$I14</f>
        <v>16142</v>
      </c>
      <c r="P14" s="15">
        <v>22</v>
      </c>
      <c r="Q14" s="15">
        <v>143</v>
      </c>
      <c r="R14" s="18">
        <f>(Q14*P14)+$I14</f>
        <v>16588</v>
      </c>
    </row>
    <row r="15" spans="1:18" ht="12.75">
      <c r="A15" s="5">
        <v>60</v>
      </c>
      <c r="B15" s="7">
        <v>1987</v>
      </c>
      <c r="C15" s="7" t="s">
        <v>32</v>
      </c>
      <c r="D15" s="7" t="s">
        <v>35</v>
      </c>
      <c r="E15" s="7">
        <v>3</v>
      </c>
      <c r="F15" s="5" t="s">
        <v>18</v>
      </c>
      <c r="G15" s="7" t="s">
        <v>16</v>
      </c>
      <c r="H15" s="5" t="s">
        <v>17</v>
      </c>
      <c r="I15" s="6">
        <v>16080</v>
      </c>
      <c r="J15" s="15">
        <v>60</v>
      </c>
      <c r="K15" s="15">
        <f aca="true" t="shared" si="3" ref="K15:K27">$P$42</f>
        <v>60</v>
      </c>
      <c r="L15" s="18">
        <f>(K15*J15)+$I15</f>
        <v>19680</v>
      </c>
      <c r="M15" s="15">
        <v>50</v>
      </c>
      <c r="N15" s="15">
        <f aca="true" t="shared" si="4" ref="N15:N27">$P$43</f>
        <v>100</v>
      </c>
      <c r="O15" s="18">
        <f>(N15*M15)+$I15</f>
        <v>21080</v>
      </c>
      <c r="P15" s="15">
        <v>40</v>
      </c>
      <c r="Q15" s="15">
        <f aca="true" t="shared" si="5" ref="Q15:Q27">$P$44</f>
        <v>143</v>
      </c>
      <c r="R15" s="18">
        <f t="shared" si="1"/>
        <v>21800</v>
      </c>
    </row>
    <row r="16" spans="1:18" ht="12.75">
      <c r="A16" s="5">
        <v>60</v>
      </c>
      <c r="B16" s="7">
        <v>1988</v>
      </c>
      <c r="C16" s="7" t="s">
        <v>33</v>
      </c>
      <c r="D16" s="7" t="s">
        <v>35</v>
      </c>
      <c r="E16" s="7">
        <v>3</v>
      </c>
      <c r="F16" s="5" t="s">
        <v>15</v>
      </c>
      <c r="G16" s="7" t="s">
        <v>16</v>
      </c>
      <c r="H16" s="5" t="s">
        <v>17</v>
      </c>
      <c r="I16" s="6">
        <v>15640</v>
      </c>
      <c r="J16" s="15">
        <v>60</v>
      </c>
      <c r="K16" s="15">
        <f t="shared" si="3"/>
        <v>60</v>
      </c>
      <c r="L16" s="18">
        <f>(K16*J16)+I16</f>
        <v>19240</v>
      </c>
      <c r="M16" s="15">
        <v>50</v>
      </c>
      <c r="N16" s="15">
        <f t="shared" si="4"/>
        <v>100</v>
      </c>
      <c r="O16" s="18">
        <f t="shared" si="0"/>
        <v>20640</v>
      </c>
      <c r="P16" s="15">
        <v>40</v>
      </c>
      <c r="Q16" s="15">
        <f t="shared" si="5"/>
        <v>143</v>
      </c>
      <c r="R16" s="18">
        <f t="shared" si="1"/>
        <v>21360</v>
      </c>
    </row>
    <row r="17" spans="1:18" ht="12.75">
      <c r="A17" s="5">
        <v>60</v>
      </c>
      <c r="B17" s="7" t="s">
        <v>72</v>
      </c>
      <c r="C17" s="7" t="s">
        <v>32</v>
      </c>
      <c r="D17" s="7" t="s">
        <v>35</v>
      </c>
      <c r="E17" s="7">
        <v>2</v>
      </c>
      <c r="F17" s="5"/>
      <c r="G17" s="14" t="s">
        <v>68</v>
      </c>
      <c r="H17" s="5"/>
      <c r="I17" s="6">
        <v>16200</v>
      </c>
      <c r="J17" s="15">
        <v>60</v>
      </c>
      <c r="K17" s="15">
        <f t="shared" si="3"/>
        <v>60</v>
      </c>
      <c r="L17" s="18">
        <f t="shared" si="2"/>
        <v>19800</v>
      </c>
      <c r="M17" s="15">
        <v>50</v>
      </c>
      <c r="N17" s="15">
        <f t="shared" si="4"/>
        <v>100</v>
      </c>
      <c r="O17" s="18">
        <f t="shared" si="0"/>
        <v>21200</v>
      </c>
      <c r="P17" s="15">
        <v>40</v>
      </c>
      <c r="Q17" s="15">
        <f t="shared" si="5"/>
        <v>143</v>
      </c>
      <c r="R17" s="18">
        <f t="shared" si="1"/>
        <v>21920</v>
      </c>
    </row>
    <row r="18" spans="1:18" ht="12.75">
      <c r="A18" s="5">
        <v>60</v>
      </c>
      <c r="B18" s="7" t="s">
        <v>72</v>
      </c>
      <c r="C18" s="7" t="s">
        <v>64</v>
      </c>
      <c r="D18" s="7" t="s">
        <v>35</v>
      </c>
      <c r="E18" s="7">
        <v>2</v>
      </c>
      <c r="F18" s="15"/>
      <c r="G18" s="14" t="s">
        <v>67</v>
      </c>
      <c r="H18" s="5"/>
      <c r="I18" s="6">
        <v>15160</v>
      </c>
      <c r="J18" s="15">
        <v>60</v>
      </c>
      <c r="K18" s="15">
        <f t="shared" si="3"/>
        <v>60</v>
      </c>
      <c r="L18" s="18">
        <f t="shared" si="2"/>
        <v>18760</v>
      </c>
      <c r="M18" s="15">
        <v>50</v>
      </c>
      <c r="N18" s="15">
        <f t="shared" si="4"/>
        <v>100</v>
      </c>
      <c r="O18" s="18">
        <f t="shared" si="0"/>
        <v>20160</v>
      </c>
      <c r="P18" s="15">
        <v>40</v>
      </c>
      <c r="Q18" s="15">
        <f t="shared" si="5"/>
        <v>143</v>
      </c>
      <c r="R18" s="18">
        <f t="shared" si="1"/>
        <v>20880</v>
      </c>
    </row>
    <row r="19" spans="1:18" ht="12.75">
      <c r="A19" s="2">
        <v>65</v>
      </c>
      <c r="B19" s="8">
        <v>2002</v>
      </c>
      <c r="C19" s="8" t="s">
        <v>34</v>
      </c>
      <c r="D19" s="8" t="s">
        <v>35</v>
      </c>
      <c r="E19" s="8">
        <v>1</v>
      </c>
      <c r="F19" s="2" t="s">
        <v>3</v>
      </c>
      <c r="G19" s="8" t="s">
        <v>10</v>
      </c>
      <c r="H19" s="2" t="s">
        <v>8</v>
      </c>
      <c r="I19" s="3">
        <v>18364</v>
      </c>
      <c r="J19" s="15">
        <v>65</v>
      </c>
      <c r="K19" s="15">
        <f t="shared" si="3"/>
        <v>60</v>
      </c>
      <c r="L19" s="18">
        <f>(K19*J19)+I19</f>
        <v>22264</v>
      </c>
      <c r="M19" s="15">
        <v>55</v>
      </c>
      <c r="N19" s="15">
        <f t="shared" si="4"/>
        <v>100</v>
      </c>
      <c r="O19" s="18">
        <f t="shared" si="0"/>
        <v>23864</v>
      </c>
      <c r="P19" s="15">
        <v>44</v>
      </c>
      <c r="Q19" s="15">
        <f t="shared" si="5"/>
        <v>143</v>
      </c>
      <c r="R19" s="18">
        <f t="shared" si="1"/>
        <v>24656</v>
      </c>
    </row>
    <row r="20" spans="1:18" ht="12.75">
      <c r="A20" s="2">
        <v>65</v>
      </c>
      <c r="B20" s="8">
        <v>2002</v>
      </c>
      <c r="C20" s="8" t="s">
        <v>34</v>
      </c>
      <c r="D20" s="8" t="s">
        <v>36</v>
      </c>
      <c r="E20" s="8">
        <v>1</v>
      </c>
      <c r="F20" s="2" t="s">
        <v>3</v>
      </c>
      <c r="G20" s="8" t="s">
        <v>10</v>
      </c>
      <c r="H20" s="2" t="s">
        <v>8</v>
      </c>
      <c r="I20" s="3">
        <v>18451</v>
      </c>
      <c r="J20" s="15">
        <v>65</v>
      </c>
      <c r="K20" s="15">
        <f t="shared" si="3"/>
        <v>60</v>
      </c>
      <c r="L20" s="18">
        <f>(K20*J20)+I20</f>
        <v>22351</v>
      </c>
      <c r="M20" s="15">
        <v>55</v>
      </c>
      <c r="N20" s="15">
        <f t="shared" si="4"/>
        <v>100</v>
      </c>
      <c r="O20" s="18">
        <f t="shared" si="0"/>
        <v>23951</v>
      </c>
      <c r="P20" s="15">
        <v>44</v>
      </c>
      <c r="Q20" s="15">
        <f t="shared" si="5"/>
        <v>143</v>
      </c>
      <c r="R20" s="18">
        <f aca="true" t="shared" si="6" ref="R20:R37">(Q20*P20)+$I20</f>
        <v>24743</v>
      </c>
    </row>
    <row r="21" spans="1:18" s="4" customFormat="1" ht="25.5">
      <c r="A21" s="5">
        <v>66</v>
      </c>
      <c r="B21" s="7">
        <v>1997</v>
      </c>
      <c r="C21" s="13" t="s">
        <v>65</v>
      </c>
      <c r="D21" s="7" t="s">
        <v>35</v>
      </c>
      <c r="E21" s="7">
        <v>3</v>
      </c>
      <c r="F21" s="5" t="s">
        <v>19</v>
      </c>
      <c r="G21" s="7" t="s">
        <v>20</v>
      </c>
      <c r="H21" s="5" t="s">
        <v>14</v>
      </c>
      <c r="I21" s="6">
        <v>17440</v>
      </c>
      <c r="J21" s="15">
        <v>66</v>
      </c>
      <c r="K21" s="15">
        <f t="shared" si="3"/>
        <v>60</v>
      </c>
      <c r="L21" s="18">
        <f>(K21*J21)+I21</f>
        <v>21400</v>
      </c>
      <c r="M21" s="19">
        <v>55</v>
      </c>
      <c r="N21" s="15">
        <f t="shared" si="4"/>
        <v>100</v>
      </c>
      <c r="O21" s="18">
        <f aca="true" t="shared" si="7" ref="O21:O37">(N21*M21)+$I21</f>
        <v>22940</v>
      </c>
      <c r="P21" s="19">
        <v>44</v>
      </c>
      <c r="Q21" s="15">
        <f t="shared" si="5"/>
        <v>143</v>
      </c>
      <c r="R21" s="18">
        <f t="shared" si="6"/>
        <v>23732</v>
      </c>
    </row>
    <row r="22" spans="1:18" s="4" customFormat="1" ht="25.5">
      <c r="A22" s="5">
        <v>66</v>
      </c>
      <c r="B22" s="7">
        <v>1998</v>
      </c>
      <c r="C22" s="10" t="s">
        <v>41</v>
      </c>
      <c r="D22" s="7" t="s">
        <v>37</v>
      </c>
      <c r="E22" s="7">
        <v>3</v>
      </c>
      <c r="F22" s="5" t="s">
        <v>22</v>
      </c>
      <c r="G22" s="7" t="s">
        <v>23</v>
      </c>
      <c r="H22" s="5" t="s">
        <v>14</v>
      </c>
      <c r="I22" s="6">
        <v>18500</v>
      </c>
      <c r="J22" s="15">
        <v>66</v>
      </c>
      <c r="K22" s="15">
        <f t="shared" si="3"/>
        <v>60</v>
      </c>
      <c r="L22" s="18">
        <f>(K22*J22)+I22</f>
        <v>22460</v>
      </c>
      <c r="M22" s="19">
        <v>55</v>
      </c>
      <c r="N22" s="15">
        <f t="shared" si="4"/>
        <v>100</v>
      </c>
      <c r="O22" s="18">
        <f t="shared" si="7"/>
        <v>24000</v>
      </c>
      <c r="P22" s="19">
        <v>44</v>
      </c>
      <c r="Q22" s="15">
        <f t="shared" si="5"/>
        <v>143</v>
      </c>
      <c r="R22" s="18">
        <f t="shared" si="6"/>
        <v>24792</v>
      </c>
    </row>
    <row r="23" spans="1:18" s="4" customFormat="1" ht="12.75">
      <c r="A23" s="5">
        <v>66</v>
      </c>
      <c r="B23" s="7">
        <v>2000</v>
      </c>
      <c r="C23" s="7" t="s">
        <v>34</v>
      </c>
      <c r="D23" s="7" t="s">
        <v>35</v>
      </c>
      <c r="E23" s="7">
        <v>3</v>
      </c>
      <c r="F23" s="5" t="s">
        <v>3</v>
      </c>
      <c r="G23" s="7" t="s">
        <v>21</v>
      </c>
      <c r="H23" s="5" t="s">
        <v>14</v>
      </c>
      <c r="I23" s="6">
        <v>17840</v>
      </c>
      <c r="J23" s="15">
        <v>66</v>
      </c>
      <c r="K23" s="15">
        <f t="shared" si="3"/>
        <v>60</v>
      </c>
      <c r="L23" s="18">
        <f>(K23*J23)+I23</f>
        <v>21800</v>
      </c>
      <c r="M23" s="19">
        <v>55</v>
      </c>
      <c r="N23" s="15">
        <f t="shared" si="4"/>
        <v>100</v>
      </c>
      <c r="O23" s="18">
        <f t="shared" si="7"/>
        <v>23340</v>
      </c>
      <c r="P23" s="19">
        <v>44</v>
      </c>
      <c r="Q23" s="15">
        <f t="shared" si="5"/>
        <v>143</v>
      </c>
      <c r="R23" s="18">
        <f t="shared" si="6"/>
        <v>24132</v>
      </c>
    </row>
    <row r="24" spans="1:18" s="4" customFormat="1" ht="12.75">
      <c r="A24" s="5">
        <v>66</v>
      </c>
      <c r="B24" s="7" t="s">
        <v>72</v>
      </c>
      <c r="C24" s="7" t="s">
        <v>32</v>
      </c>
      <c r="D24" s="7" t="s">
        <v>35</v>
      </c>
      <c r="E24" s="7">
        <v>2</v>
      </c>
      <c r="F24" s="5"/>
      <c r="G24" s="14" t="s">
        <v>70</v>
      </c>
      <c r="H24" s="5"/>
      <c r="I24" s="6">
        <v>16541</v>
      </c>
      <c r="J24" s="15">
        <v>66</v>
      </c>
      <c r="K24" s="15">
        <f t="shared" si="3"/>
        <v>60</v>
      </c>
      <c r="L24" s="18">
        <f t="shared" si="2"/>
        <v>20501</v>
      </c>
      <c r="M24" s="15">
        <v>55</v>
      </c>
      <c r="N24" s="15">
        <f t="shared" si="4"/>
        <v>100</v>
      </c>
      <c r="O24" s="18">
        <f t="shared" si="7"/>
        <v>22041</v>
      </c>
      <c r="P24" s="15">
        <v>44</v>
      </c>
      <c r="Q24" s="15">
        <f t="shared" si="5"/>
        <v>143</v>
      </c>
      <c r="R24" s="18">
        <f t="shared" si="6"/>
        <v>22833</v>
      </c>
    </row>
    <row r="25" spans="1:18" s="4" customFormat="1" ht="12.75">
      <c r="A25" s="5">
        <v>66</v>
      </c>
      <c r="B25" s="7" t="s">
        <v>72</v>
      </c>
      <c r="C25" s="7" t="s">
        <v>34</v>
      </c>
      <c r="D25" s="7" t="s">
        <v>35</v>
      </c>
      <c r="E25" s="7">
        <v>2</v>
      </c>
      <c r="F25" s="5"/>
      <c r="G25" s="14" t="s">
        <v>70</v>
      </c>
      <c r="H25" s="5"/>
      <c r="I25" s="6">
        <v>16207</v>
      </c>
      <c r="J25" s="15">
        <v>66</v>
      </c>
      <c r="K25" s="15">
        <f t="shared" si="3"/>
        <v>60</v>
      </c>
      <c r="L25" s="18">
        <f t="shared" si="2"/>
        <v>20167</v>
      </c>
      <c r="M25" s="15">
        <v>55</v>
      </c>
      <c r="N25" s="15">
        <f t="shared" si="4"/>
        <v>100</v>
      </c>
      <c r="O25" s="18">
        <f t="shared" si="7"/>
        <v>21707</v>
      </c>
      <c r="P25" s="15">
        <v>44</v>
      </c>
      <c r="Q25" s="15">
        <f t="shared" si="5"/>
        <v>143</v>
      </c>
      <c r="R25" s="18">
        <f t="shared" si="6"/>
        <v>22499</v>
      </c>
    </row>
    <row r="26" spans="1:18" s="4" customFormat="1" ht="12.75">
      <c r="A26" s="5">
        <v>66</v>
      </c>
      <c r="B26" s="7" t="s">
        <v>72</v>
      </c>
      <c r="C26" s="7" t="s">
        <v>64</v>
      </c>
      <c r="D26" s="7" t="s">
        <v>35</v>
      </c>
      <c r="E26" s="7">
        <v>2</v>
      </c>
      <c r="F26" s="5"/>
      <c r="G26" s="14" t="s">
        <v>70</v>
      </c>
      <c r="H26" s="5"/>
      <c r="I26" s="6">
        <v>17276</v>
      </c>
      <c r="J26" s="15">
        <v>66</v>
      </c>
      <c r="K26" s="15">
        <f t="shared" si="3"/>
        <v>60</v>
      </c>
      <c r="L26" s="18">
        <f t="shared" si="2"/>
        <v>21236</v>
      </c>
      <c r="M26" s="15">
        <v>55</v>
      </c>
      <c r="N26" s="15">
        <f t="shared" si="4"/>
        <v>100</v>
      </c>
      <c r="O26" s="18">
        <f t="shared" si="7"/>
        <v>22776</v>
      </c>
      <c r="P26" s="15">
        <v>44</v>
      </c>
      <c r="Q26" s="15">
        <f t="shared" si="5"/>
        <v>143</v>
      </c>
      <c r="R26" s="18">
        <f t="shared" si="6"/>
        <v>23568</v>
      </c>
    </row>
    <row r="27" spans="1:18" s="4" customFormat="1" ht="12.75">
      <c r="A27" s="5">
        <v>66</v>
      </c>
      <c r="B27" s="7" t="s">
        <v>72</v>
      </c>
      <c r="C27" s="7" t="s">
        <v>69</v>
      </c>
      <c r="D27" s="7" t="s">
        <v>37</v>
      </c>
      <c r="E27" s="7">
        <v>2</v>
      </c>
      <c r="F27" s="5"/>
      <c r="G27" s="14" t="s">
        <v>71</v>
      </c>
      <c r="H27" s="5"/>
      <c r="I27" s="6">
        <v>18690</v>
      </c>
      <c r="J27" s="15">
        <v>66</v>
      </c>
      <c r="K27" s="15">
        <f t="shared" si="3"/>
        <v>60</v>
      </c>
      <c r="L27" s="18">
        <f t="shared" si="2"/>
        <v>22650</v>
      </c>
      <c r="M27" s="15">
        <v>55</v>
      </c>
      <c r="N27" s="15">
        <f t="shared" si="4"/>
        <v>100</v>
      </c>
      <c r="O27" s="18">
        <f t="shared" si="7"/>
        <v>24190</v>
      </c>
      <c r="P27" s="15">
        <v>44</v>
      </c>
      <c r="Q27" s="15">
        <f t="shared" si="5"/>
        <v>143</v>
      </c>
      <c r="R27" s="18">
        <f t="shared" si="6"/>
        <v>24982</v>
      </c>
    </row>
    <row r="28" spans="1:18" s="4" customFormat="1" ht="12.75">
      <c r="A28" s="5">
        <v>66</v>
      </c>
      <c r="B28" s="7">
        <v>2009</v>
      </c>
      <c r="C28" s="7" t="s">
        <v>80</v>
      </c>
      <c r="D28" s="7" t="s">
        <v>35</v>
      </c>
      <c r="E28" s="7">
        <v>5</v>
      </c>
      <c r="F28" s="5" t="s">
        <v>82</v>
      </c>
      <c r="G28" s="7" t="s">
        <v>81</v>
      </c>
      <c r="H28" s="5" t="s">
        <v>79</v>
      </c>
      <c r="I28" s="6">
        <v>18927</v>
      </c>
      <c r="J28" s="15">
        <v>66</v>
      </c>
      <c r="K28" s="15">
        <v>60</v>
      </c>
      <c r="L28" s="18">
        <f>(K28*J28)+$I28</f>
        <v>22887</v>
      </c>
      <c r="M28" s="15">
        <v>55</v>
      </c>
      <c r="N28" s="15">
        <v>100</v>
      </c>
      <c r="O28" s="18">
        <f>(N28*M28)+$I28</f>
        <v>24427</v>
      </c>
      <c r="P28" s="15">
        <v>44</v>
      </c>
      <c r="Q28" s="15">
        <v>143</v>
      </c>
      <c r="R28" s="18">
        <f>(Q28*P28)+$I28</f>
        <v>25219</v>
      </c>
    </row>
    <row r="29" spans="1:18" s="4" customFormat="1" ht="12.75">
      <c r="A29" s="5">
        <v>66</v>
      </c>
      <c r="B29" s="7">
        <v>2009</v>
      </c>
      <c r="C29" s="7" t="s">
        <v>80</v>
      </c>
      <c r="D29" s="7" t="s">
        <v>36</v>
      </c>
      <c r="E29" s="7">
        <v>5</v>
      </c>
      <c r="F29" s="5" t="s">
        <v>82</v>
      </c>
      <c r="G29" s="7" t="s">
        <v>81</v>
      </c>
      <c r="H29" s="5" t="s">
        <v>79</v>
      </c>
      <c r="I29" s="6">
        <v>19095</v>
      </c>
      <c r="J29" s="15">
        <v>47</v>
      </c>
      <c r="K29" s="15">
        <v>60</v>
      </c>
      <c r="L29" s="18">
        <f t="shared" si="2"/>
        <v>21915</v>
      </c>
      <c r="M29" s="15">
        <v>39</v>
      </c>
      <c r="N29" s="15">
        <v>100</v>
      </c>
      <c r="O29" s="18">
        <f t="shared" si="7"/>
        <v>22995</v>
      </c>
      <c r="P29" s="15">
        <v>32</v>
      </c>
      <c r="Q29" s="15">
        <v>143</v>
      </c>
      <c r="R29" s="18">
        <f t="shared" si="6"/>
        <v>23671</v>
      </c>
    </row>
    <row r="30" spans="1:18" s="4" customFormat="1" ht="12.75">
      <c r="A30" s="5">
        <v>66</v>
      </c>
      <c r="B30" s="7" t="s">
        <v>100</v>
      </c>
      <c r="C30" s="7" t="s">
        <v>90</v>
      </c>
      <c r="D30" s="7" t="s">
        <v>35</v>
      </c>
      <c r="E30" s="7">
        <v>6</v>
      </c>
      <c r="F30" s="5" t="s">
        <v>19</v>
      </c>
      <c r="G30" s="7" t="s">
        <v>94</v>
      </c>
      <c r="H30" s="5" t="s">
        <v>93</v>
      </c>
      <c r="I30" s="6">
        <v>14670</v>
      </c>
      <c r="J30" s="15">
        <v>66</v>
      </c>
      <c r="K30" s="15">
        <v>60</v>
      </c>
      <c r="L30" s="18">
        <f>(K30*J30)+$I30</f>
        <v>18630</v>
      </c>
      <c r="M30" s="15">
        <v>39</v>
      </c>
      <c r="N30" s="15">
        <v>100</v>
      </c>
      <c r="O30" s="18">
        <f>(N30*M30)+$I30</f>
        <v>18570</v>
      </c>
      <c r="P30" s="15">
        <v>32</v>
      </c>
      <c r="Q30" s="15">
        <v>143</v>
      </c>
      <c r="R30" s="18">
        <f>(Q30*P30)+$I30</f>
        <v>19246</v>
      </c>
    </row>
    <row r="31" spans="1:18" s="4" customFormat="1" ht="12.75">
      <c r="A31" s="2">
        <v>71</v>
      </c>
      <c r="B31" s="8">
        <v>2002</v>
      </c>
      <c r="C31" s="8" t="s">
        <v>34</v>
      </c>
      <c r="D31" s="8" t="s">
        <v>35</v>
      </c>
      <c r="E31" s="8">
        <v>1</v>
      </c>
      <c r="F31" s="2" t="s">
        <v>5</v>
      </c>
      <c r="G31" s="8" t="s">
        <v>11</v>
      </c>
      <c r="H31" s="2" t="s">
        <v>8</v>
      </c>
      <c r="I31" s="3">
        <v>18701</v>
      </c>
      <c r="J31" s="15">
        <v>71</v>
      </c>
      <c r="K31" s="15">
        <f>$P$42</f>
        <v>60</v>
      </c>
      <c r="L31" s="18">
        <f aca="true" t="shared" si="8" ref="L31:L37">(K31*J31)+I31</f>
        <v>22961</v>
      </c>
      <c r="M31" s="15">
        <v>60</v>
      </c>
      <c r="N31" s="15">
        <f>$P$43</f>
        <v>100</v>
      </c>
      <c r="O31" s="18">
        <f t="shared" si="7"/>
        <v>24701</v>
      </c>
      <c r="P31" s="15">
        <v>48</v>
      </c>
      <c r="Q31" s="15">
        <f>$P$44</f>
        <v>143</v>
      </c>
      <c r="R31" s="18">
        <f t="shared" si="6"/>
        <v>25565</v>
      </c>
    </row>
    <row r="32" spans="1:18" ht="12.75">
      <c r="A32" s="2">
        <v>71</v>
      </c>
      <c r="B32" s="8">
        <v>2002</v>
      </c>
      <c r="C32" s="8" t="s">
        <v>34</v>
      </c>
      <c r="D32" s="8" t="s">
        <v>36</v>
      </c>
      <c r="E32" s="8">
        <v>1</v>
      </c>
      <c r="F32" s="2" t="s">
        <v>5</v>
      </c>
      <c r="G32" s="8" t="s">
        <v>11</v>
      </c>
      <c r="H32" s="2" t="s">
        <v>8</v>
      </c>
      <c r="I32" s="3">
        <v>19247</v>
      </c>
      <c r="J32" s="15">
        <v>71</v>
      </c>
      <c r="K32" s="15">
        <f>$P$42</f>
        <v>60</v>
      </c>
      <c r="L32" s="18">
        <f t="shared" si="8"/>
        <v>23507</v>
      </c>
      <c r="M32" s="15">
        <v>60</v>
      </c>
      <c r="N32" s="15">
        <f>$P$43</f>
        <v>100</v>
      </c>
      <c r="O32" s="18">
        <f t="shared" si="7"/>
        <v>25247</v>
      </c>
      <c r="P32" s="15">
        <v>48</v>
      </c>
      <c r="Q32" s="15">
        <f>$P$44</f>
        <v>143</v>
      </c>
      <c r="R32" s="18">
        <f t="shared" si="6"/>
        <v>26111</v>
      </c>
    </row>
    <row r="33" spans="1:18" ht="12.75">
      <c r="A33" s="2">
        <v>72</v>
      </c>
      <c r="B33" s="8">
        <v>2009</v>
      </c>
      <c r="C33" s="10" t="s">
        <v>78</v>
      </c>
      <c r="D33" s="8" t="s">
        <v>35</v>
      </c>
      <c r="E33" s="8">
        <v>5</v>
      </c>
      <c r="F33" s="2" t="s">
        <v>77</v>
      </c>
      <c r="G33" s="8">
        <v>39.2</v>
      </c>
      <c r="H33" s="2" t="s">
        <v>79</v>
      </c>
      <c r="I33" s="3">
        <v>19699</v>
      </c>
      <c r="J33" s="15">
        <v>72</v>
      </c>
      <c r="K33" s="15">
        <v>60</v>
      </c>
      <c r="L33" s="18">
        <f t="shared" si="8"/>
        <v>24019</v>
      </c>
      <c r="M33" s="15">
        <v>60</v>
      </c>
      <c r="N33" s="15">
        <v>100</v>
      </c>
      <c r="O33" s="18">
        <f>(N33*M33)+$I33</f>
        <v>25699</v>
      </c>
      <c r="P33" s="15">
        <v>48</v>
      </c>
      <c r="Q33" s="15">
        <v>143</v>
      </c>
      <c r="R33" s="18">
        <f>(Q33*P33)+$I33</f>
        <v>26563</v>
      </c>
    </row>
    <row r="34" spans="1:18" ht="12.75">
      <c r="A34" s="2">
        <v>72</v>
      </c>
      <c r="B34" s="8">
        <v>2009</v>
      </c>
      <c r="C34" s="10" t="s">
        <v>78</v>
      </c>
      <c r="D34" s="8" t="s">
        <v>36</v>
      </c>
      <c r="E34" s="8">
        <v>5</v>
      </c>
      <c r="F34" s="2" t="s">
        <v>77</v>
      </c>
      <c r="G34" s="8">
        <v>39.2</v>
      </c>
      <c r="H34" s="2" t="s">
        <v>79</v>
      </c>
      <c r="I34" s="3">
        <v>19928</v>
      </c>
      <c r="J34" s="15">
        <v>56</v>
      </c>
      <c r="K34" s="15">
        <v>60</v>
      </c>
      <c r="L34" s="18">
        <f t="shared" si="8"/>
        <v>23288</v>
      </c>
      <c r="M34" s="15">
        <v>47</v>
      </c>
      <c r="N34" s="15">
        <v>100</v>
      </c>
      <c r="O34" s="18">
        <f t="shared" si="7"/>
        <v>24628</v>
      </c>
      <c r="P34" s="15">
        <v>38</v>
      </c>
      <c r="Q34" s="15">
        <v>143</v>
      </c>
      <c r="R34" s="18">
        <f t="shared" si="6"/>
        <v>25362</v>
      </c>
    </row>
    <row r="35" spans="1:18" ht="12.75">
      <c r="A35" s="2">
        <v>72</v>
      </c>
      <c r="B35" s="8" t="s">
        <v>100</v>
      </c>
      <c r="C35" s="10" t="s">
        <v>90</v>
      </c>
      <c r="D35" s="8" t="s">
        <v>35</v>
      </c>
      <c r="E35" s="8">
        <v>6</v>
      </c>
      <c r="F35" s="2" t="s">
        <v>91</v>
      </c>
      <c r="G35" s="8" t="s">
        <v>92</v>
      </c>
      <c r="H35" s="2" t="s">
        <v>93</v>
      </c>
      <c r="I35" s="3">
        <v>15307</v>
      </c>
      <c r="J35" s="15">
        <v>72</v>
      </c>
      <c r="K35" s="15">
        <v>60</v>
      </c>
      <c r="L35" s="18">
        <f>(K35*J35)+I35</f>
        <v>19627</v>
      </c>
      <c r="M35" s="15">
        <v>47</v>
      </c>
      <c r="N35" s="15">
        <v>100</v>
      </c>
      <c r="O35" s="18">
        <f>(N35*M35)+$I35</f>
        <v>20007</v>
      </c>
      <c r="P35" s="15">
        <v>38</v>
      </c>
      <c r="Q35" s="15">
        <v>143</v>
      </c>
      <c r="R35" s="18">
        <f>(Q35*P35)+$I35</f>
        <v>20741</v>
      </c>
    </row>
    <row r="36" spans="1:18" ht="38.25">
      <c r="A36" s="2">
        <v>78</v>
      </c>
      <c r="B36" s="8">
        <v>1998</v>
      </c>
      <c r="C36" s="10" t="s">
        <v>39</v>
      </c>
      <c r="D36" s="8" t="s">
        <v>37</v>
      </c>
      <c r="E36" s="8">
        <v>3</v>
      </c>
      <c r="F36" s="2" t="s">
        <v>25</v>
      </c>
      <c r="G36" s="8" t="s">
        <v>11</v>
      </c>
      <c r="H36" s="2" t="s">
        <v>24</v>
      </c>
      <c r="I36" s="3">
        <v>19580</v>
      </c>
      <c r="J36" s="15">
        <v>78</v>
      </c>
      <c r="K36" s="15">
        <f>$P$42</f>
        <v>60</v>
      </c>
      <c r="L36" s="18">
        <f t="shared" si="8"/>
        <v>24260</v>
      </c>
      <c r="M36" s="19">
        <v>65</v>
      </c>
      <c r="N36" s="15">
        <f>$P$43</f>
        <v>100</v>
      </c>
      <c r="O36" s="18">
        <f t="shared" si="7"/>
        <v>26080</v>
      </c>
      <c r="P36" s="19">
        <v>52</v>
      </c>
      <c r="Q36" s="15">
        <f>$P$44</f>
        <v>143</v>
      </c>
      <c r="R36" s="18">
        <f t="shared" si="6"/>
        <v>27016</v>
      </c>
    </row>
    <row r="37" spans="1:18" ht="38.25">
      <c r="A37" s="5">
        <v>78</v>
      </c>
      <c r="B37" s="7">
        <v>2000</v>
      </c>
      <c r="C37" s="10" t="s">
        <v>40</v>
      </c>
      <c r="D37" s="7" t="s">
        <v>37</v>
      </c>
      <c r="E37" s="7">
        <v>4</v>
      </c>
      <c r="F37" s="5" t="s">
        <v>25</v>
      </c>
      <c r="G37" s="7" t="s">
        <v>26</v>
      </c>
      <c r="H37" s="5" t="s">
        <v>27</v>
      </c>
      <c r="I37" s="6">
        <v>21220</v>
      </c>
      <c r="J37" s="15">
        <v>78</v>
      </c>
      <c r="K37" s="15">
        <f>$P$42</f>
        <v>60</v>
      </c>
      <c r="L37" s="18">
        <f t="shared" si="8"/>
        <v>25900</v>
      </c>
      <c r="M37" s="19">
        <v>65</v>
      </c>
      <c r="N37" s="15">
        <f>$P$43</f>
        <v>100</v>
      </c>
      <c r="O37" s="18">
        <f t="shared" si="7"/>
        <v>27720</v>
      </c>
      <c r="P37" s="19">
        <v>52</v>
      </c>
      <c r="Q37" s="15">
        <f>$P$44</f>
        <v>143</v>
      </c>
      <c r="R37" s="18">
        <f t="shared" si="6"/>
        <v>28656</v>
      </c>
    </row>
    <row r="38" spans="10:11" ht="27.75" customHeight="1">
      <c r="J38" s="1"/>
      <c r="K38" s="1"/>
    </row>
    <row r="39" spans="1:10" ht="12.75">
      <c r="A39" s="11" t="s">
        <v>49</v>
      </c>
      <c r="C39" s="11" t="s">
        <v>50</v>
      </c>
      <c r="D39" s="1"/>
      <c r="E39" s="1"/>
      <c r="F39" s="1"/>
      <c r="G39" s="1"/>
      <c r="H39" s="1"/>
      <c r="J39" t="s">
        <v>54</v>
      </c>
    </row>
    <row r="40" spans="2:11" ht="12.75">
      <c r="B40" s="1"/>
      <c r="C40" s="11" t="s">
        <v>53</v>
      </c>
      <c r="D40" s="1"/>
      <c r="E40" s="1"/>
      <c r="F40" s="1"/>
      <c r="G40" s="1"/>
      <c r="H40" s="1"/>
      <c r="I40" s="1"/>
      <c r="J40" s="11" t="s">
        <v>73</v>
      </c>
      <c r="K40" s="11"/>
    </row>
    <row r="41" spans="2:16" ht="12.75">
      <c r="B41" s="1"/>
      <c r="C41" s="11" t="s">
        <v>51</v>
      </c>
      <c r="D41" s="1"/>
      <c r="E41" s="1"/>
      <c r="F41" s="1"/>
      <c r="G41" s="1"/>
      <c r="H41" s="1"/>
      <c r="I41" s="1"/>
      <c r="L41" s="20" t="s">
        <v>74</v>
      </c>
      <c r="M41" s="20" t="s">
        <v>75</v>
      </c>
      <c r="P41" s="20" t="s">
        <v>76</v>
      </c>
    </row>
    <row r="42" spans="2:17" ht="12.75">
      <c r="B42" s="1"/>
      <c r="C42" s="11" t="s">
        <v>52</v>
      </c>
      <c r="D42" s="1"/>
      <c r="E42" s="1"/>
      <c r="F42" s="1"/>
      <c r="G42" s="1"/>
      <c r="H42" s="1"/>
      <c r="I42" s="1"/>
      <c r="J42" s="11" t="s">
        <v>55</v>
      </c>
      <c r="K42" s="11"/>
      <c r="L42">
        <v>55</v>
      </c>
      <c r="N42">
        <v>5</v>
      </c>
      <c r="P42">
        <f>L42+N42</f>
        <v>60</v>
      </c>
      <c r="Q42" t="s">
        <v>58</v>
      </c>
    </row>
    <row r="43" spans="2:17" ht="12.75">
      <c r="B43" s="11"/>
      <c r="C43" s="11" t="s">
        <v>89</v>
      </c>
      <c r="D43" s="1"/>
      <c r="E43" s="1"/>
      <c r="F43" s="1"/>
      <c r="G43" s="1"/>
      <c r="H43" s="1"/>
      <c r="I43" s="1"/>
      <c r="J43" s="12" t="s">
        <v>56</v>
      </c>
      <c r="K43" s="12"/>
      <c r="L43">
        <v>90</v>
      </c>
      <c r="N43">
        <v>10</v>
      </c>
      <c r="P43">
        <f>L43+N43</f>
        <v>100</v>
      </c>
      <c r="Q43" t="s">
        <v>58</v>
      </c>
    </row>
    <row r="44" spans="3:17" ht="12.75">
      <c r="C44" s="11" t="s">
        <v>101</v>
      </c>
      <c r="D44" s="1"/>
      <c r="E44" s="1"/>
      <c r="F44" s="1"/>
      <c r="G44" s="1"/>
      <c r="H44" s="1"/>
      <c r="I44" s="1"/>
      <c r="J44" s="12" t="s">
        <v>57</v>
      </c>
      <c r="K44" s="12"/>
      <c r="L44">
        <v>128</v>
      </c>
      <c r="N44">
        <v>15</v>
      </c>
      <c r="P44">
        <f>L44+N44</f>
        <v>143</v>
      </c>
      <c r="Q44" t="s">
        <v>58</v>
      </c>
    </row>
    <row r="45" spans="1:11" ht="12.75">
      <c r="A45" s="1" t="s">
        <v>72</v>
      </c>
      <c r="B45" s="11" t="s">
        <v>88</v>
      </c>
      <c r="C45" s="1"/>
      <c r="D45" s="1"/>
      <c r="E45" s="1"/>
      <c r="F45" s="1"/>
      <c r="G45" s="1"/>
      <c r="H45" s="1"/>
      <c r="I45" s="1"/>
      <c r="J45" s="1"/>
      <c r="K45" s="1"/>
    </row>
    <row r="46" spans="2:11" ht="12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2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2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I79" s="1"/>
      <c r="J79" s="1"/>
      <c r="K79" s="1"/>
    </row>
    <row r="80" spans="10:11" ht="12.75">
      <c r="J80" s="1"/>
      <c r="K80" s="1"/>
    </row>
  </sheetData>
  <sheetProtection/>
  <printOptions/>
  <pageMargins left="0.8" right="0.75" top="0.78" bottom="0.31" header="0.25" footer="0.26"/>
  <pageSetup fitToHeight="2" fitToWidth="1" horizontalDpi="300" verticalDpi="300" orientation="landscape" scale="96" r:id="rId1"/>
  <headerFooter alignWithMargins="0">
    <oddHeader>&amp;L&amp;"Arial,Bold Italic"&amp;14Weight, Length, Height for North Carolina School Buses&amp;R&amp;"Arial,Bold"&amp;12DRAFT - September 2,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Dept. of Public Instructio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Sluder</dc:creator>
  <cp:keywords/>
  <dc:description/>
  <cp:lastModifiedBy>K</cp:lastModifiedBy>
  <cp:lastPrinted>2010-09-16T13:55:32Z</cp:lastPrinted>
  <dcterms:created xsi:type="dcterms:W3CDTF">2001-10-30T20:24:18Z</dcterms:created>
  <dcterms:modified xsi:type="dcterms:W3CDTF">2010-09-16T13:55:35Z</dcterms:modified>
  <cp:category/>
  <cp:version/>
  <cp:contentType/>
  <cp:contentStatus/>
</cp:coreProperties>
</file>